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<sst xmlns="http://schemas.openxmlformats.org/spreadsheetml/2006/main" count="171" uniqueCount="123">
  <si>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</si>
  <si>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</si>
  <si>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</si>
  <si>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</si>
  <si>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</si>
  <si>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</si>
  <si>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</si>
  <si>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</si>
  <si>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</si>
  <si>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</si>
  <si>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</si>
  <si>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</si>
  <si>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</si>
  <si>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</si>
  <si>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</si>
  <si>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</si>
  <si>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</si>
  <si>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</si>
  <si>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</si>
  <si>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</si>
  <si>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</si>
  <si>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</si>
  <si>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</si>
  <si>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</si>
  <si>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</si>
  <si>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</si>
  <si>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</si>
  <si>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</si>
  <si>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</si>
  <si>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</si>
  <si>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</si>
  <si>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</si>
  <si>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</si>
  <si>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</si>
  <si>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</si>
  <si>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</si>
  <si>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</si>
  <si>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</si>
  <si>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</si>
  <si>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</si>
  <si>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</si>
  <si>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</si>
  <si>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</si>
  <si>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</si>
  <si>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</si>
  <si>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</si>
  <si>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</si>
  <si>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</si>
  <si>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</si>
  <si>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</si>
  <si>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</si>
  <si>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</si>
  <si>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</si>
  <si>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</si>
  <si>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</si>
  <si>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</si>
  <si>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</si>
  <si>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</si>
  <si>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</si>
  <si>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</si>
  <si>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</si>
  <si>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</si>
  <si>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</si>
  <si>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</si>
  <si>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</si>
  <si>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</si>
  <si>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</si>
  <si>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</si>
  <si>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</si>
  <si>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</si>
  <si>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</si>
  <si>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</si>
  <si>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</si>
  <si>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</si>
  <si>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</si>
  <si>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</si>
  <si>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</si>
  <si>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</si>
  <si>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</si>
  <si>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</si>
  <si>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</si>
  <si>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</si>
  <si>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</si>
  <si>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</si>
  <si>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</si>
  <si>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</si>
  <si>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</si>
  <si>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</si>
  <si>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</si>
  <si>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</si>
  <si>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</si>
  <si>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</si>
  <si>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</si>
  <si>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</si>
  <si>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</si>
  <si>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</si>
  <si>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</si>
  <si>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</si>
  <si>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</si>
  <si>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</si>
  <si>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</si>
  <si>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</si>
  <si>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</si>
  <si>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</si>
  <si>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</si>
  <si>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</si>
  <si>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</si>
  <si>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</si>
  <si>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</si>
  <si>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</si>
  <si>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</si>
  <si>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</si>
  <si>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</si>
  <si>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</si>
  <si>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</si>
  <si>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</si>
  <si>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</si>
  <si>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</si>
  <si>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</si>
  <si>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</si>
  <si>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</si>
  <si>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</si>
  <si>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16.01.2016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</si>
</sst>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38609931"/>
        <c:axId val="11945060"/>
      </c:bar3D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9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40396677"/>
        <c:axId val="28025774"/>
      </c:bar3D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50905375"/>
        <c:axId val="55495192"/>
      </c:bar3D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53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29694681"/>
        <c:axId val="65925538"/>
      </c:bar3D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4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56458931"/>
        <c:axId val="38368332"/>
      </c:bar3D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68332"/>
        <c:crosses val="autoZero"/>
        <c:auto val="1"/>
        <c:lblOffset val="100"/>
        <c:tickLblSkip val="2"/>
        <c:noMultiLvlLbl val="0"/>
      </c:catAx>
      <c:valAx>
        <c:axId val="383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9770669"/>
        <c:axId val="20827158"/>
      </c:bar3D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53226695"/>
        <c:axId val="9278208"/>
      </c:bar3D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278208"/>
        <c:crosses val="autoZero"/>
        <c:auto val="1"/>
        <c:lblOffset val="100"/>
        <c:tickLblSkip val="1"/>
        <c:noMultiLvlLbl val="0"/>
      </c:cat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2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16395009"/>
        <c:axId val="13337354"/>
      </c:bar3D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37354"/>
        <c:crosses val="autoZero"/>
        <c:auto val="1"/>
        <c:lblOffset val="100"/>
        <c:tickLblSkip val="1"/>
        <c:noMultiLvlLbl val="0"/>
      </c:catAx>
      <c:valAx>
        <c:axId val="1333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52927323"/>
        <c:axId val="6583860"/>
      </c:bar3D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</f>
        <v>9084.5</v>
      </c>
      <c r="E6" s="3">
        <f>D6/D149*100</f>
        <v>41.85903993069956</v>
      </c>
      <c r="F6" s="3">
        <f>D6/B6*100</f>
        <v>31.35202479310321</v>
      </c>
      <c r="G6" s="3">
        <f aca="true" t="shared" si="0" ref="G6:G43">D6/C6*100</f>
        <v>10.450686953350672</v>
      </c>
      <c r="H6" s="3">
        <f>B6-D6</f>
        <v>19891.3</v>
      </c>
      <c r="I6" s="3">
        <f aca="true" t="shared" si="1" ref="I6:I43">C6-D6</f>
        <v>77842.8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</f>
        <v>5419.3</v>
      </c>
      <c r="E7" s="106">
        <f>D7/D6*100</f>
        <v>59.65435632120645</v>
      </c>
      <c r="F7" s="106">
        <f>D7/B7*100</f>
        <v>39.84691514157776</v>
      </c>
      <c r="G7" s="106">
        <f>D7/C7*100</f>
        <v>13.282305047192585</v>
      </c>
      <c r="H7" s="106">
        <f>B7-D7</f>
        <v>8181.000000000001</v>
      </c>
      <c r="I7" s="106">
        <f t="shared" si="1"/>
        <v>35381.6</v>
      </c>
    </row>
    <row r="8" spans="1:9" ht="18">
      <c r="A8" s="29" t="s">
        <v>3</v>
      </c>
      <c r="B8" s="49">
        <v>17562</v>
      </c>
      <c r="C8" s="50">
        <v>56790.4</v>
      </c>
      <c r="D8" s="51">
        <f>3665.2+5419.3</f>
        <v>9084.5</v>
      </c>
      <c r="E8" s="1">
        <f>D8/D6*100</f>
        <v>100</v>
      </c>
      <c r="F8" s="1">
        <f>D8/B8*100</f>
        <v>51.728163079375925</v>
      </c>
      <c r="G8" s="1">
        <f t="shared" si="0"/>
        <v>15.99654166901448</v>
      </c>
      <c r="H8" s="1">
        <f>B8-D8</f>
        <v>8477.5</v>
      </c>
      <c r="I8" s="1">
        <f t="shared" si="1"/>
        <v>47705.9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/>
      <c r="E10" s="1">
        <f>D10/D6*100</f>
        <v>0</v>
      </c>
      <c r="F10" s="1">
        <f aca="true" t="shared" si="3" ref="F10:F41">D10/B10*100</f>
        <v>0</v>
      </c>
      <c r="G10" s="1">
        <f t="shared" si="0"/>
        <v>0</v>
      </c>
      <c r="H10" s="1">
        <f t="shared" si="2"/>
        <v>1336.9</v>
      </c>
      <c r="I10" s="1">
        <f t="shared" si="1"/>
        <v>4186.1</v>
      </c>
    </row>
    <row r="11" spans="1:9" ht="18">
      <c r="A11" s="29" t="s">
        <v>0</v>
      </c>
      <c r="B11" s="49">
        <f>11392.8-1435.3</f>
        <v>9957.5</v>
      </c>
      <c r="C11" s="50">
        <f>29821.3-4306</f>
        <v>25515.3</v>
      </c>
      <c r="D11" s="56"/>
      <c r="E11" s="1">
        <f>D11/D6*100</f>
        <v>0</v>
      </c>
      <c r="F11" s="1">
        <f t="shared" si="3"/>
        <v>0</v>
      </c>
      <c r="G11" s="1">
        <f t="shared" si="0"/>
        <v>0</v>
      </c>
      <c r="H11" s="1">
        <f t="shared" si="2"/>
        <v>9957.5</v>
      </c>
      <c r="I11" s="1">
        <f t="shared" si="1"/>
        <v>25515.3</v>
      </c>
    </row>
    <row r="12" spans="1:9" ht="18">
      <c r="A12" s="29" t="s">
        <v>15</v>
      </c>
      <c r="B12" s="49">
        <v>16.1</v>
      </c>
      <c r="C12" s="50">
        <v>40.6</v>
      </c>
      <c r="D12" s="51"/>
      <c r="E12" s="1">
        <f>D12/D6*100</f>
        <v>0</v>
      </c>
      <c r="F12" s="1">
        <f t="shared" si="3"/>
        <v>0</v>
      </c>
      <c r="G12" s="1">
        <f t="shared" si="0"/>
        <v>0</v>
      </c>
      <c r="H12" s="1">
        <f t="shared" si="2"/>
        <v>16.1</v>
      </c>
      <c r="I12" s="1">
        <f t="shared" si="1"/>
        <v>40.6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>
        <f>D13/D6*100</f>
        <v>0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v>20403.5</v>
      </c>
      <c r="C18" s="53">
        <v>61210.6</v>
      </c>
      <c r="D18" s="54">
        <f>5722.2</f>
        <v>5722.2</v>
      </c>
      <c r="E18" s="3">
        <f>D18/D149*100</f>
        <v>26.366426142489846</v>
      </c>
      <c r="F18" s="3">
        <f>D18/B18*100</f>
        <v>28.045188325532383</v>
      </c>
      <c r="G18" s="3">
        <f t="shared" si="0"/>
        <v>9.348380835998995</v>
      </c>
      <c r="H18" s="3">
        <f>B18-D18</f>
        <v>14681.3</v>
      </c>
      <c r="I18" s="3">
        <f t="shared" si="1"/>
        <v>55488.4</v>
      </c>
    </row>
    <row r="19" spans="1:9" s="44" customFormat="1" ht="18.75">
      <c r="A19" s="115" t="s">
        <v>103</v>
      </c>
      <c r="B19" s="108">
        <v>16030.4</v>
      </c>
      <c r="C19" s="105">
        <v>48091.1</v>
      </c>
      <c r="D19" s="116">
        <f>5722.2</f>
        <v>5722.2</v>
      </c>
      <c r="E19" s="106">
        <f>D19/D18*100</f>
        <v>100</v>
      </c>
      <c r="F19" s="106">
        <f t="shared" si="3"/>
        <v>35.69592773729913</v>
      </c>
      <c r="G19" s="106">
        <f t="shared" si="0"/>
        <v>11.89866732098039</v>
      </c>
      <c r="H19" s="106">
        <f t="shared" si="2"/>
        <v>10308.2</v>
      </c>
      <c r="I19" s="106">
        <f t="shared" si="1"/>
        <v>42368.9</v>
      </c>
    </row>
    <row r="20" spans="1:9" ht="18">
      <c r="A20" s="29" t="s">
        <v>5</v>
      </c>
      <c r="B20" s="49">
        <v>16937.2</v>
      </c>
      <c r="C20" s="50">
        <v>48963.2</v>
      </c>
      <c r="D20" s="51">
        <f>5722.2</f>
        <v>5722.2</v>
      </c>
      <c r="E20" s="1">
        <f>D20/D18*100</f>
        <v>100</v>
      </c>
      <c r="F20" s="1">
        <f t="shared" si="3"/>
        <v>33.78480504451739</v>
      </c>
      <c r="G20" s="1">
        <f t="shared" si="0"/>
        <v>11.686736161035228</v>
      </c>
      <c r="H20" s="1">
        <f t="shared" si="2"/>
        <v>11215</v>
      </c>
      <c r="I20" s="1">
        <f t="shared" si="1"/>
        <v>43241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>
        <f>D21/D18*100</f>
        <v>0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>
        <f>D22/D18*100</f>
        <v>0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>
        <f>D23/D18*100</f>
        <v>0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>
        <f>D24/D18*100</f>
        <v>0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368.5999999999992</v>
      </c>
      <c r="C25" s="50">
        <f>C18-C20-C21-C22-C23-C24</f>
        <v>1224.500000000001</v>
      </c>
      <c r="D25" s="50">
        <f>D18-D20-D21-D22-D23-D24</f>
        <v>0</v>
      </c>
      <c r="E25" s="1">
        <f>D25/D18*100</f>
        <v>0</v>
      </c>
      <c r="F25" s="1">
        <f t="shared" si="3"/>
        <v>0</v>
      </c>
      <c r="G25" s="1">
        <f t="shared" si="0"/>
        <v>0</v>
      </c>
      <c r="H25" s="1">
        <f t="shared" si="2"/>
        <v>368.5999999999992</v>
      </c>
      <c r="I25" s="1">
        <f t="shared" si="1"/>
        <v>1224.500000000001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</f>
        <v>1335.1</v>
      </c>
      <c r="E33" s="3">
        <f>D33/D149*100</f>
        <v>6.15179748048621</v>
      </c>
      <c r="F33" s="3">
        <f>D33/B33*100</f>
        <v>35.35096777610083</v>
      </c>
      <c r="G33" s="3">
        <f t="shared" si="0"/>
        <v>11.783551923178761</v>
      </c>
      <c r="H33" s="3">
        <f t="shared" si="2"/>
        <v>2441.6</v>
      </c>
      <c r="I33" s="3">
        <f t="shared" si="1"/>
        <v>9995.1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</f>
        <v>1335.1</v>
      </c>
      <c r="E34" s="1">
        <f>D34/D33*100</f>
        <v>100</v>
      </c>
      <c r="F34" s="1">
        <f t="shared" si="3"/>
        <v>48.20029603956821</v>
      </c>
      <c r="G34" s="1">
        <f t="shared" si="0"/>
        <v>16.38380640331824</v>
      </c>
      <c r="H34" s="1">
        <f t="shared" si="2"/>
        <v>1434.8000000000002</v>
      </c>
      <c r="I34" s="1">
        <f t="shared" si="1"/>
        <v>6813.799999999999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>
        <f>D36/D33*100</f>
        <v>0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/>
      <c r="E37" s="19">
        <f>D37/D33*100</f>
        <v>0</v>
      </c>
      <c r="F37" s="19">
        <f t="shared" si="3"/>
        <v>0</v>
      </c>
      <c r="G37" s="19">
        <f t="shared" si="0"/>
        <v>0</v>
      </c>
      <c r="H37" s="19">
        <f t="shared" si="2"/>
        <v>58.9</v>
      </c>
      <c r="I37" s="19">
        <f t="shared" si="1"/>
        <v>192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>
        <f>D38/D33*100</f>
        <v>0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0</v>
      </c>
      <c r="E39" s="1">
        <f>D39/D33*100</f>
        <v>0</v>
      </c>
      <c r="F39" s="1">
        <f t="shared" si="3"/>
        <v>0</v>
      </c>
      <c r="G39" s="1">
        <f t="shared" si="0"/>
        <v>0</v>
      </c>
      <c r="H39" s="1">
        <f>B39-D39</f>
        <v>750.5999999999997</v>
      </c>
      <c r="I39" s="1">
        <f t="shared" si="1"/>
        <v>2239.7000000000007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</f>
        <v>224.1</v>
      </c>
      <c r="E45" s="3">
        <f>D45/D149*100</f>
        <v>1.0325951729285894</v>
      </c>
      <c r="F45" s="3">
        <f>D45/B45*100</f>
        <v>35.713147410358566</v>
      </c>
      <c r="G45" s="3">
        <f aca="true" t="shared" si="4" ref="G45:G75">D45/C45*100</f>
        <v>11.903750132795071</v>
      </c>
      <c r="H45" s="3">
        <f>B45-D45</f>
        <v>403.4</v>
      </c>
      <c r="I45" s="3">
        <f aca="true" t="shared" si="5" ref="I45:I76">C45-D45</f>
        <v>1658.5</v>
      </c>
    </row>
    <row r="46" spans="1:9" ht="18">
      <c r="A46" s="29" t="s">
        <v>3</v>
      </c>
      <c r="B46" s="49">
        <v>539.5</v>
      </c>
      <c r="C46" s="50">
        <v>1605.2</v>
      </c>
      <c r="D46" s="51">
        <f>224.1</f>
        <v>224.1</v>
      </c>
      <c r="E46" s="1">
        <f>D46/D45*100</f>
        <v>100</v>
      </c>
      <c r="F46" s="1">
        <f aca="true" t="shared" si="6" ref="F46:F73">D46/B46*100</f>
        <v>41.53846153846153</v>
      </c>
      <c r="G46" s="1">
        <f t="shared" si="4"/>
        <v>13.960877149264888</v>
      </c>
      <c r="H46" s="1">
        <f aca="true" t="shared" si="7" ref="H46:H73">B46-D46</f>
        <v>315.4</v>
      </c>
      <c r="I46" s="1">
        <f t="shared" si="5"/>
        <v>1381.1000000000001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>
        <f>D49/D45*100</f>
        <v>0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>
        <f>D50/D45*100</f>
        <v>0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</f>
        <v>302.9</v>
      </c>
      <c r="E51" s="3">
        <f>D51/D149*100</f>
        <v>1.3956853095942423</v>
      </c>
      <c r="F51" s="3">
        <f>D51/B51*100</f>
        <v>23.92008212903735</v>
      </c>
      <c r="G51" s="3">
        <f t="shared" si="4"/>
        <v>7.9731508291655695</v>
      </c>
      <c r="H51" s="3">
        <f>B51-D51</f>
        <v>963.4</v>
      </c>
      <c r="I51" s="3">
        <f t="shared" si="5"/>
        <v>3496.1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</f>
        <v>302.9</v>
      </c>
      <c r="E52" s="1">
        <f>D52/D51*100</f>
        <v>100</v>
      </c>
      <c r="F52" s="1">
        <f t="shared" si="6"/>
        <v>33.726756485914706</v>
      </c>
      <c r="G52" s="1">
        <f t="shared" si="4"/>
        <v>11.242669438052113</v>
      </c>
      <c r="H52" s="1">
        <f t="shared" si="7"/>
        <v>595.2</v>
      </c>
      <c r="I52" s="1">
        <f t="shared" si="5"/>
        <v>2391.2999999999997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>
        <f>D54/D51*100</f>
        <v>0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/>
      <c r="E55" s="1">
        <f>D55/D51*100</f>
        <v>0</v>
      </c>
      <c r="F55" s="1">
        <f t="shared" si="6"/>
        <v>0</v>
      </c>
      <c r="G55" s="1">
        <f t="shared" si="4"/>
        <v>0</v>
      </c>
      <c r="H55" s="1">
        <f t="shared" si="7"/>
        <v>36.5</v>
      </c>
      <c r="I55" s="1">
        <f t="shared" si="5"/>
        <v>203.6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0</v>
      </c>
      <c r="E56" s="1">
        <f>D56/D51*100</f>
        <v>0</v>
      </c>
      <c r="F56" s="1">
        <f t="shared" si="6"/>
        <v>0</v>
      </c>
      <c r="G56" s="1">
        <f t="shared" si="4"/>
        <v>0</v>
      </c>
      <c r="H56" s="1">
        <f t="shared" si="7"/>
        <v>315.49999999999994</v>
      </c>
      <c r="I56" s="1">
        <f>C56-D56</f>
        <v>852.7000000000002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</f>
        <v>43.5</v>
      </c>
      <c r="E58" s="3">
        <f>D58/D149*100</f>
        <v>0.2004368140222831</v>
      </c>
      <c r="F58" s="3">
        <f>D58/B58*100</f>
        <v>9.510275470048098</v>
      </c>
      <c r="G58" s="3">
        <f t="shared" si="4"/>
        <v>3.16986081760548</v>
      </c>
      <c r="H58" s="3">
        <f>B58-D58</f>
        <v>413.9</v>
      </c>
      <c r="I58" s="3">
        <f t="shared" si="5"/>
        <v>1328.8</v>
      </c>
    </row>
    <row r="59" spans="1:9" ht="18">
      <c r="A59" s="29" t="s">
        <v>3</v>
      </c>
      <c r="B59" s="49">
        <v>142.2</v>
      </c>
      <c r="C59" s="50">
        <v>424.5</v>
      </c>
      <c r="D59" s="51">
        <f>43.5</f>
        <v>43.5</v>
      </c>
      <c r="E59" s="1">
        <f>D59/D58*100</f>
        <v>100</v>
      </c>
      <c r="F59" s="1">
        <f t="shared" si="6"/>
        <v>30.590717299578063</v>
      </c>
      <c r="G59" s="1">
        <f t="shared" si="4"/>
        <v>10.247349823321555</v>
      </c>
      <c r="H59" s="1">
        <f t="shared" si="7"/>
        <v>98.69999999999999</v>
      </c>
      <c r="I59" s="1">
        <f t="shared" si="5"/>
        <v>381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/>
      <c r="E61" s="1">
        <f>D61/D58*100</f>
        <v>0</v>
      </c>
      <c r="F61" s="1">
        <f t="shared" si="6"/>
        <v>0</v>
      </c>
      <c r="G61" s="1">
        <f t="shared" si="4"/>
        <v>0</v>
      </c>
      <c r="H61" s="1">
        <f t="shared" si="7"/>
        <v>11.2</v>
      </c>
      <c r="I61" s="1">
        <f t="shared" si="5"/>
        <v>164.4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0</v>
      </c>
      <c r="E63" s="1">
        <f>D63/D58*100</f>
        <v>0</v>
      </c>
      <c r="F63" s="1">
        <f t="shared" si="6"/>
        <v>0</v>
      </c>
      <c r="G63" s="1">
        <f t="shared" si="4"/>
        <v>0</v>
      </c>
      <c r="H63" s="1">
        <f t="shared" si="7"/>
        <v>15.300000000000011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</f>
        <v>1108.1000000000001</v>
      </c>
      <c r="E89" s="3">
        <f>D89/D149*100</f>
        <v>5.105839853289469</v>
      </c>
      <c r="F89" s="3">
        <f aca="true" t="shared" si="10" ref="F89:F95">D89/B89*100</f>
        <v>26.498792357175315</v>
      </c>
      <c r="G89" s="3">
        <f t="shared" si="8"/>
        <v>8.832860376877212</v>
      </c>
      <c r="H89" s="3">
        <f aca="true" t="shared" si="11" ref="H89:H95">B89-D89</f>
        <v>3073.5999999999995</v>
      </c>
      <c r="I89" s="3">
        <f t="shared" si="9"/>
        <v>11437.1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</f>
        <v>1105</v>
      </c>
      <c r="E90" s="1">
        <f>D90/D89*100</f>
        <v>99.7202418554282</v>
      </c>
      <c r="F90" s="1">
        <f t="shared" si="10"/>
        <v>31.11536620392532</v>
      </c>
      <c r="G90" s="1">
        <f t="shared" si="8"/>
        <v>10.404210645249371</v>
      </c>
      <c r="H90" s="1">
        <f t="shared" si="11"/>
        <v>2446.3</v>
      </c>
      <c r="I90" s="1">
        <f t="shared" si="9"/>
        <v>9515.7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3.1000000000001364</v>
      </c>
      <c r="E93" s="1">
        <f>D93/D89*100</f>
        <v>0.2797581445718018</v>
      </c>
      <c r="F93" s="1">
        <f t="shared" si="10"/>
        <v>0.8297644539614935</v>
      </c>
      <c r="G93" s="1">
        <f>D93/C93*100</f>
        <v>0.27626771232511693</v>
      </c>
      <c r="H93" s="1">
        <f t="shared" si="11"/>
        <v>370.4999999999995</v>
      </c>
      <c r="I93" s="1">
        <f>C93-D93</f>
        <v>1118.9999999999998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</f>
        <v>3050.1</v>
      </c>
      <c r="E94" s="118">
        <f>D94/D149*100</f>
        <v>14.05407647010036</v>
      </c>
      <c r="F94" s="122">
        <f t="shared" si="10"/>
        <v>58.78351032050417</v>
      </c>
      <c r="G94" s="117">
        <f>D94/C94*100</f>
        <v>19.5946293203135</v>
      </c>
      <c r="H94" s="123">
        <f t="shared" si="11"/>
        <v>2138.6</v>
      </c>
      <c r="I94" s="118">
        <f>C94-D94</f>
        <v>12515.9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/>
      <c r="E101" s="25">
        <f>D101/D149*100</f>
        <v>0</v>
      </c>
      <c r="F101" s="25">
        <f>D101/B101*100</f>
        <v>0</v>
      </c>
      <c r="G101" s="25">
        <f aca="true" t="shared" si="12" ref="G101:G147">D101/C101*100</f>
        <v>0</v>
      </c>
      <c r="H101" s="25">
        <f aca="true" t="shared" si="13" ref="H101:H106">B101-D101</f>
        <v>917.1</v>
      </c>
      <c r="I101" s="25">
        <f aca="true" t="shared" si="14" ref="I101:I147">C101-D101</f>
        <v>2751.2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 t="e">
        <f>D102/D101*100</f>
        <v>#DIV/0!</v>
      </c>
      <c r="F102" s="114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v>774.8</v>
      </c>
      <c r="C103" s="51">
        <v>2321.2</v>
      </c>
      <c r="D103" s="51"/>
      <c r="E103" s="1" t="e">
        <f>D103/D101*100</f>
        <v>#DIV/0!</v>
      </c>
      <c r="F103" s="1">
        <f aca="true" t="shared" si="15" ref="F103:F147">D103/B103*100</f>
        <v>0</v>
      </c>
      <c r="G103" s="1">
        <f t="shared" si="12"/>
        <v>0</v>
      </c>
      <c r="H103" s="1">
        <f t="shared" si="13"/>
        <v>774.8</v>
      </c>
      <c r="I103" s="1">
        <f t="shared" si="14"/>
        <v>2321.2</v>
      </c>
    </row>
    <row r="104" spans="1:9" ht="54.75" hidden="1" thickBot="1">
      <c r="A104" s="97" t="s">
        <v>100</v>
      </c>
      <c r="B104" s="99"/>
      <c r="C104" s="99"/>
      <c r="D104" s="99"/>
      <c r="E104" s="95" t="e">
        <f>D104/D101*100</f>
        <v>#DIV/0!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136.10000000000002</v>
      </c>
      <c r="C105" s="99">
        <f>C101-C102-C103</f>
        <v>411.3000000000002</v>
      </c>
      <c r="D105" s="99">
        <f>D101-D102-D103</f>
        <v>0</v>
      </c>
      <c r="E105" s="95" t="e">
        <f>D105/D101*100</f>
        <v>#DIV/0!</v>
      </c>
      <c r="F105" s="95">
        <f t="shared" si="15"/>
        <v>0</v>
      </c>
      <c r="G105" s="95">
        <f t="shared" si="12"/>
        <v>0</v>
      </c>
      <c r="H105" s="95">
        <f>B105-D105</f>
        <v>136.10000000000002</v>
      </c>
      <c r="I105" s="95">
        <f t="shared" si="14"/>
        <v>411.3000000000002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832.1</v>
      </c>
      <c r="E106" s="93">
        <f>D106/D149*100</f>
        <v>3.8341028263894654</v>
      </c>
      <c r="F106" s="93">
        <f>D106/B106*100</f>
        <v>16.56019264831732</v>
      </c>
      <c r="G106" s="93">
        <f t="shared" si="12"/>
        <v>4.8410274311312795</v>
      </c>
      <c r="H106" s="93">
        <f t="shared" si="13"/>
        <v>4192.5999999999985</v>
      </c>
      <c r="I106" s="93">
        <f t="shared" si="14"/>
        <v>16356.4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</f>
        <v>26.5</v>
      </c>
      <c r="E137" s="19">
        <f>D137/D106*100</f>
        <v>3.1847133757961785</v>
      </c>
      <c r="F137" s="6">
        <f t="shared" si="15"/>
        <v>30.52995391705069</v>
      </c>
      <c r="G137" s="6">
        <f t="shared" si="12"/>
        <v>10.176651305683565</v>
      </c>
      <c r="H137" s="6">
        <f t="shared" si="16"/>
        <v>60.3</v>
      </c>
      <c r="I137" s="6">
        <f t="shared" si="14"/>
        <v>233.89999999999998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</f>
        <v>26.5</v>
      </c>
      <c r="E138" s="1">
        <f>D138/D137*100</f>
        <v>100</v>
      </c>
      <c r="F138" s="1">
        <f aca="true" t="shared" si="17" ref="F138:F146">D138/B138*100</f>
        <v>35.52278820375335</v>
      </c>
      <c r="G138" s="1">
        <f t="shared" si="12"/>
        <v>11.846222619579795</v>
      </c>
      <c r="H138" s="1">
        <f t="shared" si="16"/>
        <v>48.099999999999994</v>
      </c>
      <c r="I138" s="1">
        <f t="shared" si="14"/>
        <v>197.2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0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</f>
        <v>805.6</v>
      </c>
      <c r="E147" s="19">
        <f>D147/D106*100</f>
        <v>96.81528662420382</v>
      </c>
      <c r="F147" s="6">
        <f t="shared" si="15"/>
        <v>33.33333333333333</v>
      </c>
      <c r="G147" s="6">
        <f t="shared" si="12"/>
        <v>11.111111111111112</v>
      </c>
      <c r="H147" s="6">
        <f t="shared" si="16"/>
        <v>1611.2000000000003</v>
      </c>
      <c r="I147" s="6">
        <f t="shared" si="14"/>
        <v>6444.799999999999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832.1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70955.1</v>
      </c>
      <c r="C149" s="54">
        <f>C6+C18+C33+C43+C51+C58+C68+C71+C76+C78+C86+C89+C94+C101+C106+C99+C83+C97+C45</f>
        <v>214980.00000000003</v>
      </c>
      <c r="D149" s="54">
        <f>D6+D18+D33+D43+D51+D58+D68+D71+D76+D78+D86+D89+D94+D101+D106+D99+D83+D97+D45</f>
        <v>21702.599999999995</v>
      </c>
      <c r="E149" s="38">
        <v>100</v>
      </c>
      <c r="F149" s="3">
        <f>D149/B149*100</f>
        <v>30.586384911021185</v>
      </c>
      <c r="G149" s="3">
        <f aca="true" t="shared" si="18" ref="G149:G155">D149/C149*100</f>
        <v>10.095171643873844</v>
      </c>
      <c r="H149" s="3">
        <f aca="true" t="shared" si="19" ref="H149:H155">B149-D149</f>
        <v>49252.500000000015</v>
      </c>
      <c r="I149" s="3">
        <f aca="true" t="shared" si="20" ref="I149:I155">C149-D149</f>
        <v>193277.40000000002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42499.59999999999</v>
      </c>
      <c r="C150" s="67">
        <f>C8+C20+C34+C52+C59+C90+C114+C118+C46+C138+C130+C102</f>
        <v>129545.19999999998</v>
      </c>
      <c r="D150" s="67">
        <f>D8+D20+D34+D52+D59+D90+D114+D118+D46+D138+D130+D102</f>
        <v>17843.8</v>
      </c>
      <c r="E150" s="6">
        <f>D150/D149*100</f>
        <v>82.21964188622563</v>
      </c>
      <c r="F150" s="6">
        <f aca="true" t="shared" si="21" ref="F150:F161">D150/B150*100</f>
        <v>41.98580692524166</v>
      </c>
      <c r="G150" s="6">
        <f t="shared" si="18"/>
        <v>13.774188468580853</v>
      </c>
      <c r="H150" s="6">
        <f t="shared" si="19"/>
        <v>24655.799999999992</v>
      </c>
      <c r="I150" s="18">
        <f t="shared" si="20"/>
        <v>111701.39999999998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12612.800000000001</v>
      </c>
      <c r="C151" s="68">
        <f>C11+C23+C36+C55+C61+C91+C49+C139+C108+C111+C95+C136</f>
        <v>35678.700000000004</v>
      </c>
      <c r="D151" s="68">
        <f>D11+D23+D36+D55+D61+D91+D49+D139+D108+D111+D95+D136</f>
        <v>0</v>
      </c>
      <c r="E151" s="6">
        <f>D151/D149*100</f>
        <v>0</v>
      </c>
      <c r="F151" s="6">
        <f t="shared" si="21"/>
        <v>0</v>
      </c>
      <c r="G151" s="6">
        <f t="shared" si="18"/>
        <v>0</v>
      </c>
      <c r="H151" s="6">
        <f t="shared" si="19"/>
        <v>12612.800000000001</v>
      </c>
      <c r="I151" s="18">
        <f t="shared" si="20"/>
        <v>35678.700000000004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0</v>
      </c>
      <c r="E152" s="6">
        <f>D152/D149*100</f>
        <v>0</v>
      </c>
      <c r="F152" s="6">
        <f t="shared" si="21"/>
        <v>0</v>
      </c>
      <c r="G152" s="6">
        <f t="shared" si="18"/>
        <v>0</v>
      </c>
      <c r="H152" s="6">
        <f t="shared" si="19"/>
        <v>1669.4</v>
      </c>
      <c r="I152" s="18">
        <f t="shared" si="20"/>
        <v>5199.3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0</v>
      </c>
      <c r="E153" s="6">
        <f>D153/D149*100</f>
        <v>0</v>
      </c>
      <c r="F153" s="6">
        <f t="shared" si="21"/>
        <v>0</v>
      </c>
      <c r="G153" s="6">
        <f t="shared" si="18"/>
        <v>0</v>
      </c>
      <c r="H153" s="6">
        <f t="shared" si="19"/>
        <v>1188.4999999999998</v>
      </c>
      <c r="I153" s="18">
        <f t="shared" si="20"/>
        <v>3418.4</v>
      </c>
      <c r="K153" s="46"/>
      <c r="L153" s="101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>
        <f>D154/D149*100</f>
        <v>0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11811.000000000015</v>
      </c>
      <c r="C155" s="67">
        <f>C149-C150-C151-C152-C153-C154</f>
        <v>37685.50000000004</v>
      </c>
      <c r="D155" s="67">
        <f>D149-D150-D151-D152-D153-D154</f>
        <v>3858.7999999999956</v>
      </c>
      <c r="E155" s="6">
        <f>D155/D149*100</f>
        <v>17.78035811377437</v>
      </c>
      <c r="F155" s="6">
        <f t="shared" si="21"/>
        <v>32.67123867581061</v>
      </c>
      <c r="G155" s="43">
        <f t="shared" si="18"/>
        <v>10.239482028897035</v>
      </c>
      <c r="H155" s="6">
        <f t="shared" si="19"/>
        <v>7952.200000000019</v>
      </c>
      <c r="I155" s="6">
        <f t="shared" si="20"/>
        <v>33826.70000000004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70955.1</v>
      </c>
      <c r="C166" s="90">
        <f>C149+C157+C161+C162+C158+C165+C164+C159+C163+C160</f>
        <v>214980.00000000003</v>
      </c>
      <c r="D166" s="90">
        <f>D149+D157+D161+D162+D158+D165+D164+D159+D163+D160</f>
        <v>21702.599999999995</v>
      </c>
      <c r="E166" s="25"/>
      <c r="F166" s="3">
        <f>D166/B166*100</f>
        <v>30.586384911021185</v>
      </c>
      <c r="G166" s="3">
        <f t="shared" si="22"/>
        <v>10.095171643873844</v>
      </c>
      <c r="H166" s="3">
        <f>B166-D166</f>
        <v>49252.500000000015</v>
      </c>
      <c r="I166" s="3">
        <f t="shared" si="23"/>
        <v>193277.40000000002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214980.00000000003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21702.599999999995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214980.00000000003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21702.599999999995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2016-01-16T06:11:26Z</dcterms:modified>
  <cp:category/>
  <cp:version/>
  <cp:contentType/>
  <cp:contentStatus/>
</cp:coreProperties>
</file>